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I:\Users\Brian\Documents\Microsoft Office\MS Excel Course Documents\Adv Excel\"/>
    </mc:Choice>
  </mc:AlternateContent>
  <xr:revisionPtr revIDLastSave="0" documentId="13_ncr:1_{A66CB42A-7E33-4915-BEF1-62CCD4A19F8D}" xr6:coauthVersionLast="47" xr6:coauthVersionMax="47" xr10:uidLastSave="{00000000-0000-0000-0000-000000000000}"/>
  <bookViews>
    <workbookView xWindow="-120" yWindow="-120" windowWidth="29040" windowHeight="15720" xr2:uid="{0F87C1FB-730F-4113-B4A9-77952AF9128C}"/>
  </bookViews>
  <sheets>
    <sheet name="Company" sheetId="1" r:id="rId1"/>
    <sheet name="Sheet1" sheetId="2" r:id="rId2"/>
    <sheet name="Sheet2" sheetId="3" r:id="rId3"/>
    <sheet name="Sheet3" sheetId="4" r:id="rId4"/>
  </sheets>
  <definedNames>
    <definedName name="_xlnm._FilterDatabase" localSheetId="0" hidden="1">Company!$E$3:$N$17</definedName>
    <definedName name="_xlnm._FilterDatabase" localSheetId="1" hidden="1">Sheet1!$A$1:$J$6</definedName>
    <definedName name="_xlnm._FilterDatabase" localSheetId="3" hidden="1">Sheet3!$A$1:$J$6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4" l="1"/>
  <c r="J2" i="4"/>
  <c r="J3" i="4"/>
  <c r="J4" i="4"/>
  <c r="J5" i="4"/>
  <c r="J6" i="4"/>
  <c r="F6" i="4"/>
  <c r="G6" i="4" s="1"/>
  <c r="F5" i="4"/>
  <c r="G5" i="4" s="1"/>
  <c r="F4" i="4"/>
  <c r="G4" i="4" s="1"/>
  <c r="F3" i="4"/>
  <c r="G3" i="4" s="1"/>
  <c r="F2" i="4"/>
  <c r="G2" i="4" s="1"/>
  <c r="F3" i="2"/>
  <c r="G3" i="2" s="1"/>
  <c r="F4" i="2"/>
  <c r="G4" i="2" s="1"/>
  <c r="F5" i="2"/>
  <c r="G5" i="2" s="1"/>
  <c r="F6" i="2"/>
  <c r="G6" i="2" s="1"/>
  <c r="F2" i="2"/>
  <c r="G2" i="2" s="1"/>
</calcChain>
</file>

<file path=xl/sharedStrings.xml><?xml version="1.0" encoding="utf-8"?>
<sst xmlns="http://schemas.openxmlformats.org/spreadsheetml/2006/main" count="147" uniqueCount="92">
  <si>
    <t xml:space="preserve">Name </t>
  </si>
  <si>
    <t>Employee Number</t>
  </si>
  <si>
    <t>Sex</t>
  </si>
  <si>
    <t>Employment Date</t>
  </si>
  <si>
    <t>Position</t>
  </si>
  <si>
    <t>Elvia Niebla</t>
  </si>
  <si>
    <t>Albert Einstein</t>
  </si>
  <si>
    <t>Galileo Galilei</t>
  </si>
  <si>
    <t>Rosalind Franklin</t>
  </si>
  <si>
    <t>Jane Goodall</t>
  </si>
  <si>
    <t>Stephen Hawking</t>
  </si>
  <si>
    <t>Ada Lovelace</t>
  </si>
  <si>
    <t>Guglielmo Marconi</t>
  </si>
  <si>
    <t>Jagadish Bose</t>
  </si>
  <si>
    <t>Louis Pasteur</t>
  </si>
  <si>
    <t>Marie Curie</t>
  </si>
  <si>
    <t>Agnes Bojaxhiu</t>
  </si>
  <si>
    <t>Mohandas Gandhi</t>
  </si>
  <si>
    <t>Rachel Carson</t>
  </si>
  <si>
    <t>President and CEO</t>
  </si>
  <si>
    <t>Vice Presedent/CFO</t>
  </si>
  <si>
    <t>Director of Business Development</t>
  </si>
  <si>
    <t>Creative Director</t>
  </si>
  <si>
    <t>Director Special Projects</t>
  </si>
  <si>
    <t>Vice Presedent/COO</t>
  </si>
  <si>
    <t>Computer Tech</t>
  </si>
  <si>
    <t>Editor</t>
  </si>
  <si>
    <t>Accounting Manager</t>
  </si>
  <si>
    <t>Accounting Clerk</t>
  </si>
  <si>
    <t>Vice Presedent HRD</t>
  </si>
  <si>
    <t>HRD Manager</t>
  </si>
  <si>
    <t>Environmental Manager</t>
  </si>
  <si>
    <t>F</t>
  </si>
  <si>
    <t>M</t>
  </si>
  <si>
    <t>Years of Employment</t>
  </si>
  <si>
    <t>Pension Amount</t>
  </si>
  <si>
    <t>Company Contribution</t>
  </si>
  <si>
    <t>(1) the years of employment for each employee</t>
  </si>
  <si>
    <t>(2) The employess annual contribution to pension (10% of gross annual income)</t>
  </si>
  <si>
    <t>Total Pension Contribution</t>
  </si>
  <si>
    <t>Ebanks Co. Ltd. Employee Pension Scheme</t>
  </si>
  <si>
    <t>Using the Information above calculate using functions:</t>
  </si>
  <si>
    <t>Salary (USD)</t>
  </si>
  <si>
    <t>(3) The companies contribution to pension (using the correct factor for years of employment based on sex multiplied by their gross annual salary)</t>
  </si>
  <si>
    <t>John Brown</t>
  </si>
  <si>
    <t>John</t>
  </si>
  <si>
    <t>Brown</t>
  </si>
  <si>
    <t>Name</t>
  </si>
  <si>
    <t>James Doe</t>
  </si>
  <si>
    <t>Henry Morgan</t>
  </si>
  <si>
    <t>Erica King</t>
  </si>
  <si>
    <t>Jane Flour Dough</t>
  </si>
  <si>
    <t>James</t>
  </si>
  <si>
    <t>Doe</t>
  </si>
  <si>
    <t>Jane</t>
  </si>
  <si>
    <t>Henry</t>
  </si>
  <si>
    <t>Morgan</t>
  </si>
  <si>
    <t>Erica</t>
  </si>
  <si>
    <t>King</t>
  </si>
  <si>
    <t>Last Name</t>
  </si>
  <si>
    <t>First Name</t>
  </si>
  <si>
    <t>Flour Dough</t>
  </si>
  <si>
    <t>Date of Emp</t>
  </si>
  <si>
    <t>ID Number</t>
  </si>
  <si>
    <t>Years of Emp</t>
  </si>
  <si>
    <t>Today</t>
  </si>
  <si>
    <t>Today()</t>
  </si>
  <si>
    <t>Date and Time</t>
  </si>
  <si>
    <t>Logic</t>
  </si>
  <si>
    <t>Lookup</t>
  </si>
  <si>
    <t>IF</t>
  </si>
  <si>
    <t>Vlookup</t>
  </si>
  <si>
    <t>Xlookup</t>
  </si>
  <si>
    <t>Index/Match</t>
  </si>
  <si>
    <t>Networkdays</t>
  </si>
  <si>
    <t>Holidays</t>
  </si>
  <si>
    <t>Start Date</t>
  </si>
  <si>
    <t>End Date</t>
  </si>
  <si>
    <t>Network</t>
  </si>
  <si>
    <t>Int Rate</t>
  </si>
  <si>
    <t>Payment Period</t>
  </si>
  <si>
    <t>Borrow</t>
  </si>
  <si>
    <t>Monthly Payment</t>
  </si>
  <si>
    <t>Total Payment</t>
  </si>
  <si>
    <t>Salary</t>
  </si>
  <si>
    <t>Performance</t>
  </si>
  <si>
    <t>Bonus Eligible</t>
  </si>
  <si>
    <t>Years of Service</t>
  </si>
  <si>
    <t>Bonus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</si>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</sst>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0.0000"/>
    <numFmt numFmtId="165" formatCode="&quot;$&quot;#,##0.00"/>
    <numFmt numFmtId="166" formatCode="yyyy\-mm\-dd;@"/>
    <numFmt numFmtId="167" formatCode="[$-409]d\-mmm\-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6"/>
      <color theme="2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5" fontId="0" fillId="0" borderId="4" xfId="0" applyNumberFormat="1" applyBorder="1"/>
    <xf numFmtId="0" fontId="1" fillId="0" borderId="7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6" fontId="0" fillId="0" borderId="1" xfId="0" applyNumberFormat="1" applyBorder="1"/>
    <xf numFmtId="166" fontId="0" fillId="0" borderId="4" xfId="0" applyNumberFormat="1" applyBorder="1"/>
    <xf numFmtId="14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9" fontId="0" fillId="0" borderId="0" xfId="0" applyNumberFormat="1"/>
    <xf numFmtId="0" fontId="0" fillId="0" borderId="5" xfId="0" applyBorder="1"/>
    <xf numFmtId="0" fontId="0" fillId="0" borderId="6" xfId="0" applyBorder="1"/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1" fontId="0" fillId="0" borderId="1" xfId="0" applyNumberFormat="1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/>
    <xf numFmtId="165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7" fontId="0" fillId="0" borderId="0" xfId="0" applyNumberFormat="1"/>
    <xf numFmtId="2" fontId="0" fillId="0" borderId="0" xfId="0" applyNumberFormat="1"/>
    <xf numFmtId="166" fontId="0" fillId="0" borderId="0" xfId="0" applyNumberFormat="1"/>
    <xf numFmtId="44" fontId="0" fillId="0" borderId="0" xfId="1" applyFont="1"/>
    <xf numFmtId="8" fontId="0" fillId="0" borderId="0" xfId="0" applyNumberFormat="1"/>
    <xf numFmtId="44" fontId="0" fillId="0" borderId="0" xfId="0" applyNumberFormat="1"/>
    <xf numFmtId="0" fontId="0" fillId="2" borderId="0" xfId="0" applyFill="1"/>
    <xf numFmtId="0" fontId="1" fillId="0" borderId="0" xfId="0" applyFont="1"/>
    <xf numFmtId="0" fontId="4" fillId="3" borderId="0" xfId="0" applyFont="1" applyFill="1" applyAlignment="1">
      <alignment horizontal="centerContinuous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abSelected="1" zoomScale="130" zoomScaleNormal="130" workbookViewId="0">
      <selection activeCell="E10" sqref="E10"/>
    </sheetView>
  </sheetViews>
  <sheetFormatPr defaultRowHeight="15" x14ac:dyDescent="0.25"/>
  <cols>
    <col min="1" max="1" width="13.7109375" customWidth="1"/>
    <col min="5" max="5" width="9.85546875" customWidth="1"/>
    <col min="6" max="6" width="18" bestFit="1" customWidth="1"/>
    <col min="8" max="8" width="13.28515625" customWidth="1"/>
    <col min="9" max="9" width="15.85546875" bestFit="1" customWidth="1"/>
    <col min="10" max="10" width="31.85546875" bestFit="1" customWidth="1"/>
    <col min="11" max="11" width="12.28515625" bestFit="1" customWidth="1"/>
    <col min="12" max="14" width="13.7109375" bestFit="1" customWidth="1"/>
    <col min="16" max="16" width="20" customWidth="1"/>
  </cols>
  <sheetData>
    <row r="1" spans="1:16" s="1" customFormat="1" ht="21" x14ac:dyDescent="0.35">
      <c r="A1" s="43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s="1" customFormat="1" ht="21.75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ht="31.5" customHeight="1" thickBot="1" x14ac:dyDescent="0.3">
      <c r="A3" s="22" t="s">
        <v>34</v>
      </c>
      <c r="B3" s="23" t="s">
        <v>33</v>
      </c>
      <c r="C3" s="24" t="s">
        <v>32</v>
      </c>
      <c r="E3" s="10" t="s">
        <v>1</v>
      </c>
      <c r="F3" s="11" t="s">
        <v>0</v>
      </c>
      <c r="G3" s="11" t="s">
        <v>2</v>
      </c>
      <c r="H3" s="12" t="s">
        <v>3</v>
      </c>
      <c r="I3" s="11" t="s">
        <v>42</v>
      </c>
      <c r="J3" s="11" t="s">
        <v>4</v>
      </c>
      <c r="K3" s="12" t="s">
        <v>34</v>
      </c>
      <c r="L3" s="12" t="s">
        <v>35</v>
      </c>
      <c r="M3" s="12" t="s">
        <v>36</v>
      </c>
      <c r="N3" s="13" t="s">
        <v>39</v>
      </c>
      <c r="P3" s="17"/>
    </row>
    <row r="4" spans="1:16" x14ac:dyDescent="0.25">
      <c r="A4" s="25">
        <v>1</v>
      </c>
      <c r="B4" s="4">
        <v>0.10009999999999999</v>
      </c>
      <c r="C4" s="4">
        <v>0.2001</v>
      </c>
      <c r="D4" s="2"/>
      <c r="E4" s="26">
        <v>10001</v>
      </c>
      <c r="F4" s="27" t="s">
        <v>5</v>
      </c>
      <c r="G4" s="27" t="s">
        <v>32</v>
      </c>
      <c r="H4" s="28">
        <v>27682</v>
      </c>
      <c r="I4" s="29">
        <v>500000</v>
      </c>
      <c r="J4" s="27" t="s">
        <v>19</v>
      </c>
      <c r="K4" s="27"/>
      <c r="L4" s="27"/>
      <c r="M4" s="27"/>
      <c r="N4" s="30"/>
    </row>
    <row r="5" spans="1:16" x14ac:dyDescent="0.25">
      <c r="A5" s="25">
        <v>2</v>
      </c>
      <c r="B5" s="4">
        <v>0.1002</v>
      </c>
      <c r="C5" s="4">
        <v>0.20019999999999999</v>
      </c>
      <c r="E5" s="6">
        <v>10002</v>
      </c>
      <c r="F5" s="3" t="s">
        <v>6</v>
      </c>
      <c r="G5" s="3" t="s">
        <v>33</v>
      </c>
      <c r="H5" s="14">
        <v>29458</v>
      </c>
      <c r="I5" s="5">
        <v>350000</v>
      </c>
      <c r="J5" s="3" t="s">
        <v>20</v>
      </c>
      <c r="K5" s="20"/>
      <c r="L5" s="20"/>
      <c r="M5" s="20"/>
      <c r="N5" s="21"/>
    </row>
    <row r="6" spans="1:16" x14ac:dyDescent="0.25">
      <c r="A6" s="25">
        <v>3</v>
      </c>
      <c r="B6" s="4">
        <v>0.1003</v>
      </c>
      <c r="C6" s="4">
        <v>0.20030000000000001</v>
      </c>
      <c r="E6" s="6">
        <v>10003</v>
      </c>
      <c r="F6" s="3" t="s">
        <v>7</v>
      </c>
      <c r="G6" s="3" t="s">
        <v>33</v>
      </c>
      <c r="H6" s="14">
        <v>35626</v>
      </c>
      <c r="I6" s="5">
        <v>200000</v>
      </c>
      <c r="J6" s="3" t="s">
        <v>21</v>
      </c>
      <c r="K6" s="20"/>
      <c r="L6" s="20"/>
      <c r="M6" s="20"/>
      <c r="N6" s="21"/>
    </row>
    <row r="7" spans="1:16" x14ac:dyDescent="0.25">
      <c r="A7" s="25">
        <v>4</v>
      </c>
      <c r="B7" s="4">
        <v>0.1004</v>
      </c>
      <c r="C7" s="4">
        <v>0.20039999999999999</v>
      </c>
      <c r="E7" s="6">
        <v>10004</v>
      </c>
      <c r="F7" s="3" t="s">
        <v>8</v>
      </c>
      <c r="G7" s="3" t="s">
        <v>32</v>
      </c>
      <c r="H7" s="14">
        <v>39084</v>
      </c>
      <c r="I7" s="5">
        <v>175000</v>
      </c>
      <c r="J7" s="3" t="s">
        <v>22</v>
      </c>
      <c r="K7" s="20"/>
      <c r="L7" s="20"/>
      <c r="M7" s="20"/>
      <c r="N7" s="21"/>
    </row>
    <row r="8" spans="1:16" x14ac:dyDescent="0.25">
      <c r="A8" s="25">
        <v>5</v>
      </c>
      <c r="B8" s="4">
        <v>0.10050000000000001</v>
      </c>
      <c r="C8" s="4">
        <v>0.20050000000000001</v>
      </c>
      <c r="E8" s="6">
        <v>10005</v>
      </c>
      <c r="F8" s="3" t="s">
        <v>9</v>
      </c>
      <c r="G8" s="3" t="s">
        <v>32</v>
      </c>
      <c r="H8" s="14">
        <v>36875</v>
      </c>
      <c r="I8" s="5">
        <v>200000</v>
      </c>
      <c r="J8" s="3" t="s">
        <v>23</v>
      </c>
      <c r="K8" s="20"/>
      <c r="L8" s="20"/>
      <c r="M8" s="20"/>
      <c r="N8" s="21"/>
    </row>
    <row r="9" spans="1:16" x14ac:dyDescent="0.25">
      <c r="A9" s="25">
        <v>6</v>
      </c>
      <c r="B9" s="4">
        <v>0.10059999999999999</v>
      </c>
      <c r="C9" s="4">
        <v>0.2006</v>
      </c>
      <c r="E9" s="6">
        <v>10006</v>
      </c>
      <c r="F9" s="3" t="s">
        <v>10</v>
      </c>
      <c r="G9" s="3" t="s">
        <v>33</v>
      </c>
      <c r="H9" s="14">
        <v>32753</v>
      </c>
      <c r="I9" s="5">
        <v>340000</v>
      </c>
      <c r="J9" s="3" t="s">
        <v>24</v>
      </c>
      <c r="K9" s="20"/>
      <c r="L9" s="20"/>
      <c r="M9" s="20"/>
      <c r="N9" s="21"/>
    </row>
    <row r="10" spans="1:16" x14ac:dyDescent="0.25">
      <c r="A10" s="25">
        <v>7</v>
      </c>
      <c r="B10" s="4">
        <v>0.1007</v>
      </c>
      <c r="C10" s="4">
        <v>0.20069999999999999</v>
      </c>
      <c r="E10" s="6">
        <v>10007</v>
      </c>
      <c r="F10" s="3" t="s">
        <v>11</v>
      </c>
      <c r="G10" s="3" t="s">
        <v>32</v>
      </c>
      <c r="H10" s="14">
        <v>37510</v>
      </c>
      <c r="I10" s="5">
        <v>80000</v>
      </c>
      <c r="J10" s="3" t="s">
        <v>25</v>
      </c>
      <c r="K10" s="20"/>
      <c r="L10" s="20"/>
      <c r="M10" s="20"/>
      <c r="N10" s="21"/>
    </row>
    <row r="11" spans="1:16" x14ac:dyDescent="0.25">
      <c r="A11" s="25">
        <v>8</v>
      </c>
      <c r="B11" s="4">
        <v>0.1008</v>
      </c>
      <c r="C11" s="4">
        <v>0.20080000000000001</v>
      </c>
      <c r="E11" s="6">
        <v>10008</v>
      </c>
      <c r="F11" s="3" t="s">
        <v>12</v>
      </c>
      <c r="G11" s="3" t="s">
        <v>33</v>
      </c>
      <c r="H11" s="14">
        <v>36252</v>
      </c>
      <c r="I11" s="5">
        <v>75000</v>
      </c>
      <c r="J11" s="3" t="s">
        <v>26</v>
      </c>
      <c r="K11" s="20"/>
      <c r="L11" s="20"/>
      <c r="M11" s="20"/>
      <c r="N11" s="21"/>
    </row>
    <row r="12" spans="1:16" x14ac:dyDescent="0.25">
      <c r="A12" s="25">
        <v>9</v>
      </c>
      <c r="B12" s="4">
        <v>0.1009</v>
      </c>
      <c r="C12" s="4">
        <v>0.2009</v>
      </c>
      <c r="E12" s="6">
        <v>10009</v>
      </c>
      <c r="F12" s="3" t="s">
        <v>13</v>
      </c>
      <c r="G12" s="3" t="s">
        <v>33</v>
      </c>
      <c r="H12" s="14">
        <v>38522</v>
      </c>
      <c r="I12" s="5">
        <v>70000</v>
      </c>
      <c r="J12" s="3" t="s">
        <v>26</v>
      </c>
      <c r="K12" s="20"/>
      <c r="L12" s="20"/>
      <c r="M12" s="20"/>
      <c r="N12" s="21"/>
    </row>
    <row r="13" spans="1:16" x14ac:dyDescent="0.25">
      <c r="A13" s="25">
        <v>10</v>
      </c>
      <c r="B13" s="4">
        <v>0.10100000000000001</v>
      </c>
      <c r="C13" s="4">
        <v>0.20100000000000001</v>
      </c>
      <c r="E13" s="6">
        <v>10010</v>
      </c>
      <c r="F13" s="3" t="s">
        <v>14</v>
      </c>
      <c r="G13" s="3" t="s">
        <v>33</v>
      </c>
      <c r="H13" s="14">
        <v>32229</v>
      </c>
      <c r="I13" s="5">
        <v>100000</v>
      </c>
      <c r="J13" s="3" t="s">
        <v>27</v>
      </c>
      <c r="K13" s="20"/>
      <c r="L13" s="20"/>
      <c r="M13" s="20"/>
      <c r="N13" s="21"/>
    </row>
    <row r="14" spans="1:16" x14ac:dyDescent="0.25">
      <c r="A14" s="25">
        <v>11</v>
      </c>
      <c r="B14" s="4">
        <v>0.1011</v>
      </c>
      <c r="C14" s="4">
        <v>0.2011</v>
      </c>
      <c r="E14" s="6">
        <v>10011</v>
      </c>
      <c r="F14" s="3" t="s">
        <v>15</v>
      </c>
      <c r="G14" s="3" t="s">
        <v>32</v>
      </c>
      <c r="H14" s="14">
        <v>38735</v>
      </c>
      <c r="I14" s="5">
        <v>55000</v>
      </c>
      <c r="J14" s="3" t="s">
        <v>28</v>
      </c>
      <c r="K14" s="20"/>
      <c r="L14" s="20"/>
      <c r="M14" s="20"/>
      <c r="N14" s="21"/>
    </row>
    <row r="15" spans="1:16" x14ac:dyDescent="0.25">
      <c r="A15" s="25">
        <v>12</v>
      </c>
      <c r="B15" s="4">
        <v>0.1012</v>
      </c>
      <c r="C15" s="4">
        <v>0.20119999999999999</v>
      </c>
      <c r="E15" s="6">
        <v>10012</v>
      </c>
      <c r="F15" s="3" t="s">
        <v>16</v>
      </c>
      <c r="G15" s="3" t="s">
        <v>32</v>
      </c>
      <c r="H15" s="14">
        <v>27882</v>
      </c>
      <c r="I15" s="5">
        <v>350000</v>
      </c>
      <c r="J15" s="3" t="s">
        <v>29</v>
      </c>
      <c r="K15" s="20"/>
      <c r="L15" s="20"/>
      <c r="M15" s="20"/>
      <c r="N15" s="21"/>
    </row>
    <row r="16" spans="1:16" x14ac:dyDescent="0.25">
      <c r="A16" s="25">
        <v>13</v>
      </c>
      <c r="B16" s="4">
        <v>0.1013</v>
      </c>
      <c r="C16" s="4">
        <v>0.20130000000000001</v>
      </c>
      <c r="E16" s="6">
        <v>10013</v>
      </c>
      <c r="F16" s="3" t="s">
        <v>17</v>
      </c>
      <c r="G16" s="3" t="s">
        <v>33</v>
      </c>
      <c r="H16" s="14">
        <v>36778</v>
      </c>
      <c r="I16" s="5">
        <v>110000</v>
      </c>
      <c r="J16" s="3" t="s">
        <v>30</v>
      </c>
      <c r="K16" s="20"/>
      <c r="L16" s="20"/>
      <c r="M16" s="20"/>
      <c r="N16" s="21"/>
    </row>
    <row r="17" spans="1:14" ht="15.75" thickBot="1" x14ac:dyDescent="0.3">
      <c r="A17" s="25">
        <v>14</v>
      </c>
      <c r="B17" s="4">
        <v>0.1014</v>
      </c>
      <c r="C17" s="4">
        <v>0.2014</v>
      </c>
      <c r="E17" s="7">
        <v>10014</v>
      </c>
      <c r="F17" s="8" t="s">
        <v>18</v>
      </c>
      <c r="G17" s="8" t="s">
        <v>32</v>
      </c>
      <c r="H17" s="15">
        <v>37882</v>
      </c>
      <c r="I17" s="9">
        <v>120000</v>
      </c>
      <c r="J17" s="8" t="s">
        <v>31</v>
      </c>
      <c r="K17" s="31"/>
      <c r="L17" s="31"/>
      <c r="M17" s="31"/>
      <c r="N17" s="32"/>
    </row>
    <row r="18" spans="1:14" x14ac:dyDescent="0.25">
      <c r="A18" s="25">
        <v>15</v>
      </c>
      <c r="B18" s="4">
        <v>0.10150000000000001</v>
      </c>
      <c r="C18" s="4">
        <v>0.20150000000000001</v>
      </c>
    </row>
    <row r="19" spans="1:14" x14ac:dyDescent="0.25">
      <c r="A19" s="25">
        <v>16</v>
      </c>
      <c r="B19" s="4">
        <v>0.1016</v>
      </c>
      <c r="C19" s="4">
        <v>0.2016</v>
      </c>
    </row>
    <row r="20" spans="1:14" x14ac:dyDescent="0.25">
      <c r="A20" s="25">
        <v>17</v>
      </c>
      <c r="B20" s="4">
        <v>0.1017</v>
      </c>
      <c r="C20" s="4">
        <v>0.20169999999999999</v>
      </c>
      <c r="E20" t="s">
        <v>41</v>
      </c>
    </row>
    <row r="21" spans="1:14" x14ac:dyDescent="0.25">
      <c r="A21" s="25">
        <v>18</v>
      </c>
      <c r="B21" s="4">
        <v>0.1018</v>
      </c>
      <c r="C21" s="4">
        <v>0.20180000000000001</v>
      </c>
      <c r="E21" t="s">
        <v>37</v>
      </c>
    </row>
    <row r="22" spans="1:14" x14ac:dyDescent="0.25">
      <c r="A22" s="25">
        <v>19</v>
      </c>
      <c r="B22" s="4">
        <v>0.1019</v>
      </c>
      <c r="C22" s="4">
        <v>0.2019</v>
      </c>
      <c r="E22" t="s">
        <v>38</v>
      </c>
    </row>
    <row r="23" spans="1:14" x14ac:dyDescent="0.25">
      <c r="A23" s="25">
        <v>20</v>
      </c>
      <c r="B23" s="4">
        <v>0.10199999999999999</v>
      </c>
      <c r="C23" s="4">
        <v>0.20200000000000001</v>
      </c>
      <c r="E23" t="s">
        <v>43</v>
      </c>
    </row>
    <row r="24" spans="1:14" x14ac:dyDescent="0.25">
      <c r="A24" s="25">
        <v>21</v>
      </c>
      <c r="B24" s="4">
        <v>0.1021</v>
      </c>
      <c r="C24" s="4">
        <v>0.2021</v>
      </c>
    </row>
    <row r="25" spans="1:14" x14ac:dyDescent="0.25">
      <c r="A25" s="25">
        <v>22</v>
      </c>
      <c r="B25" s="4">
        <v>0.1022</v>
      </c>
      <c r="C25" s="4">
        <v>0.20219999999999999</v>
      </c>
    </row>
    <row r="26" spans="1:14" x14ac:dyDescent="0.25">
      <c r="A26" s="25">
        <v>23</v>
      </c>
      <c r="B26" s="4">
        <v>0.1023</v>
      </c>
      <c r="C26" s="4">
        <v>0.20230000000000001</v>
      </c>
    </row>
    <row r="27" spans="1:14" x14ac:dyDescent="0.25">
      <c r="A27" s="25">
        <v>24</v>
      </c>
      <c r="B27" s="4">
        <v>0.1024</v>
      </c>
      <c r="C27" s="4">
        <v>0.2024</v>
      </c>
      <c r="E27" s="33"/>
      <c r="F27" s="33"/>
      <c r="G27" s="33"/>
      <c r="H27" s="33"/>
      <c r="I27" s="33"/>
      <c r="J27" s="33"/>
    </row>
    <row r="28" spans="1:14" x14ac:dyDescent="0.25">
      <c r="A28" s="25">
        <v>25</v>
      </c>
      <c r="B28" s="4">
        <v>0.10249999999999999</v>
      </c>
      <c r="C28" s="4">
        <v>0.20250000000000001</v>
      </c>
      <c r="F28" s="16"/>
    </row>
    <row r="29" spans="1:14" x14ac:dyDescent="0.25">
      <c r="A29" s="25">
        <v>26</v>
      </c>
      <c r="B29" s="4">
        <v>0.1026</v>
      </c>
      <c r="C29" s="4">
        <v>0.2026</v>
      </c>
      <c r="E29" s="18"/>
      <c r="F29" s="18"/>
      <c r="G29" s="18"/>
      <c r="H29" s="18"/>
      <c r="I29" s="18"/>
      <c r="J29" s="18"/>
    </row>
    <row r="30" spans="1:14" x14ac:dyDescent="0.25">
      <c r="A30" s="25">
        <v>27</v>
      </c>
      <c r="B30" s="4">
        <v>0.1027</v>
      </c>
      <c r="C30" s="4">
        <v>0.20269999999999999</v>
      </c>
      <c r="E30" s="18"/>
      <c r="F30" s="18"/>
      <c r="G30" s="18"/>
      <c r="H30" s="18"/>
      <c r="I30" s="18"/>
      <c r="J30" s="18"/>
    </row>
    <row r="31" spans="1:14" x14ac:dyDescent="0.25">
      <c r="A31" s="25">
        <v>28</v>
      </c>
      <c r="B31" s="4">
        <v>0.1028</v>
      </c>
      <c r="C31" s="4">
        <v>0.20280000000000001</v>
      </c>
      <c r="E31" s="18"/>
      <c r="F31" s="18"/>
      <c r="G31" s="18"/>
      <c r="H31" s="18"/>
      <c r="I31" s="18"/>
      <c r="J31" s="18"/>
    </row>
    <row r="32" spans="1:14" x14ac:dyDescent="0.25">
      <c r="A32" s="25">
        <v>29</v>
      </c>
      <c r="B32" s="4">
        <v>0.10290000000000001</v>
      </c>
      <c r="C32" s="4">
        <v>0.2029</v>
      </c>
      <c r="E32" s="18"/>
      <c r="F32" s="18"/>
      <c r="G32" s="18"/>
      <c r="H32" s="18"/>
      <c r="I32" s="18"/>
      <c r="J32" s="18"/>
    </row>
    <row r="33" spans="1:10" x14ac:dyDescent="0.25">
      <c r="A33" s="25">
        <v>30</v>
      </c>
      <c r="B33" s="4">
        <v>0.10299999999999999</v>
      </c>
      <c r="C33" s="4">
        <v>0.20300000000000001</v>
      </c>
      <c r="E33" s="18"/>
      <c r="F33" s="18"/>
      <c r="G33" s="18"/>
      <c r="H33" s="18"/>
      <c r="I33" s="18"/>
      <c r="J33" s="18"/>
    </row>
    <row r="34" spans="1:10" x14ac:dyDescent="0.25">
      <c r="A34" s="25">
        <v>31</v>
      </c>
      <c r="B34" s="4">
        <v>0.1031</v>
      </c>
      <c r="C34" s="4">
        <v>0.2031</v>
      </c>
      <c r="E34" s="18"/>
      <c r="F34" s="18"/>
      <c r="G34" s="18"/>
      <c r="H34" s="18"/>
      <c r="I34" s="18"/>
      <c r="J34" s="18"/>
    </row>
    <row r="35" spans="1:10" x14ac:dyDescent="0.25">
      <c r="A35" s="25">
        <v>32</v>
      </c>
      <c r="B35" s="4">
        <v>0.1032</v>
      </c>
      <c r="C35" s="4">
        <v>0.20319999999999999</v>
      </c>
    </row>
    <row r="36" spans="1:10" x14ac:dyDescent="0.25">
      <c r="A36" s="25">
        <v>33</v>
      </c>
      <c r="B36" s="4">
        <v>0.1033</v>
      </c>
      <c r="C36" s="4">
        <v>0.20330000000000001</v>
      </c>
    </row>
    <row r="37" spans="1:10" x14ac:dyDescent="0.25">
      <c r="A37" s="25">
        <v>34</v>
      </c>
      <c r="B37" s="4">
        <v>0.10340000000000001</v>
      </c>
      <c r="C37" s="4">
        <v>0.2034</v>
      </c>
    </row>
    <row r="38" spans="1:10" x14ac:dyDescent="0.25">
      <c r="A38" s="25">
        <v>35</v>
      </c>
      <c r="B38" s="4">
        <v>0.10349999999999999</v>
      </c>
      <c r="C38" s="4">
        <v>0.20349999999999999</v>
      </c>
      <c r="F38" s="16"/>
      <c r="H38" s="19"/>
    </row>
    <row r="39" spans="1:10" x14ac:dyDescent="0.25">
      <c r="A39" s="25">
        <v>36</v>
      </c>
      <c r="B39" s="4">
        <v>0.1036</v>
      </c>
      <c r="C39" s="4">
        <v>0.2036</v>
      </c>
    </row>
    <row r="40" spans="1:10" x14ac:dyDescent="0.25">
      <c r="A40" s="25">
        <v>37</v>
      </c>
      <c r="B40" s="4">
        <v>0.1037</v>
      </c>
      <c r="C40" s="4">
        <v>0.20369999999999999</v>
      </c>
    </row>
    <row r="41" spans="1:10" x14ac:dyDescent="0.25">
      <c r="A41" s="25">
        <v>38</v>
      </c>
      <c r="B41" s="4">
        <v>0.1038</v>
      </c>
      <c r="C41" s="4">
        <v>0.20380000000000001</v>
      </c>
    </row>
    <row r="42" spans="1:10" x14ac:dyDescent="0.25">
      <c r="A42" s="25">
        <v>39</v>
      </c>
      <c r="B42" s="4">
        <v>0.10390000000000001</v>
      </c>
      <c r="C42" s="4">
        <v>0.2039</v>
      </c>
    </row>
    <row r="43" spans="1:10" x14ac:dyDescent="0.25">
      <c r="A43" s="25">
        <v>40</v>
      </c>
      <c r="B43" s="4">
        <v>0.104</v>
      </c>
      <c r="C43" s="4">
        <v>0.20399999999999999</v>
      </c>
    </row>
    <row r="44" spans="1:10" x14ac:dyDescent="0.25">
      <c r="A44" s="25">
        <v>41</v>
      </c>
      <c r="B44" s="4">
        <v>0.1041</v>
      </c>
      <c r="C44" s="4">
        <v>0.2041</v>
      </c>
    </row>
    <row r="45" spans="1:10" x14ac:dyDescent="0.25">
      <c r="A45" s="25">
        <v>42</v>
      </c>
      <c r="B45" s="4">
        <v>0.1042</v>
      </c>
      <c r="C45" s="4">
        <v>0.20419999999999999</v>
      </c>
    </row>
    <row r="46" spans="1:10" x14ac:dyDescent="0.25">
      <c r="A46" s="25">
        <v>43</v>
      </c>
      <c r="B46" s="4">
        <v>0.1043</v>
      </c>
      <c r="C46" s="4">
        <v>0.20430000000000001</v>
      </c>
    </row>
    <row r="47" spans="1:10" x14ac:dyDescent="0.25">
      <c r="A47" s="25">
        <v>44</v>
      </c>
      <c r="B47" s="4">
        <v>0.10440000000000001</v>
      </c>
      <c r="C47" s="4">
        <v>0.2044</v>
      </c>
    </row>
    <row r="48" spans="1:10" x14ac:dyDescent="0.25">
      <c r="A48" s="25">
        <v>45</v>
      </c>
      <c r="B48" s="4">
        <v>0.1045</v>
      </c>
      <c r="C48" s="4">
        <v>0.20449999999999999</v>
      </c>
    </row>
    <row r="49" spans="1:3" x14ac:dyDescent="0.25">
      <c r="A49" s="25">
        <v>46</v>
      </c>
      <c r="B49" s="4">
        <v>0.1046</v>
      </c>
      <c r="C49" s="4">
        <v>0.2046</v>
      </c>
    </row>
    <row r="50" spans="1:3" x14ac:dyDescent="0.25">
      <c r="A50" s="25">
        <v>47</v>
      </c>
      <c r="B50" s="4">
        <v>0.1047</v>
      </c>
      <c r="C50" s="4">
        <v>0.20469999999999999</v>
      </c>
    </row>
    <row r="51" spans="1:3" x14ac:dyDescent="0.25">
      <c r="A51" s="25">
        <v>48</v>
      </c>
      <c r="B51" s="4">
        <v>0.1048</v>
      </c>
      <c r="C51" s="4">
        <v>0.20480000000000001</v>
      </c>
    </row>
    <row r="52" spans="1:3" x14ac:dyDescent="0.25">
      <c r="A52" s="25">
        <v>49</v>
      </c>
      <c r="B52" s="4">
        <v>0.10489999999999999</v>
      </c>
      <c r="C52" s="4">
        <v>0.2049</v>
      </c>
    </row>
    <row r="53" spans="1:3" x14ac:dyDescent="0.25">
      <c r="A53" s="25">
        <v>50</v>
      </c>
      <c r="B53" s="4">
        <v>0.105</v>
      </c>
      <c r="C53" s="4">
        <v>0.20499999999999999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41191-22B1-4755-BB83-CD711FFEC5D9}">
  <dimension ref="A1:L13"/>
  <sheetViews>
    <sheetView topLeftCell="E1" zoomScale="250" zoomScaleNormal="250" workbookViewId="0">
      <selection activeCell="H8" sqref="H8:K11"/>
    </sheetView>
  </sheetViews>
  <sheetFormatPr defaultRowHeight="15" x14ac:dyDescent="0.25"/>
  <cols>
    <col min="1" max="1" width="13.85546875" bestFit="1" customWidth="1"/>
    <col min="2" max="2" width="16.28515625" bestFit="1" customWidth="1"/>
    <col min="3" max="3" width="12.85546875" bestFit="1" customWidth="1"/>
    <col min="4" max="4" width="11.7109375" bestFit="1" customWidth="1"/>
    <col min="5" max="5" width="12" customWidth="1"/>
    <col min="6" max="6" width="15.42578125" bestFit="1" customWidth="1"/>
    <col min="7" max="7" width="12.28515625" bestFit="1" customWidth="1"/>
    <col min="8" max="8" width="12.28515625" customWidth="1"/>
    <col min="9" max="9" width="13.140625" bestFit="1" customWidth="1"/>
    <col min="10" max="10" width="14.5703125" bestFit="1" customWidth="1"/>
    <col min="11" max="11" width="15" bestFit="1" customWidth="1"/>
    <col min="12" max="12" width="11.85546875" bestFit="1" customWidth="1"/>
  </cols>
  <sheetData>
    <row r="1" spans="1:12" x14ac:dyDescent="0.25">
      <c r="A1" t="s">
        <v>63</v>
      </c>
      <c r="B1" t="s">
        <v>47</v>
      </c>
      <c r="C1" t="s">
        <v>60</v>
      </c>
      <c r="D1" t="s">
        <v>59</v>
      </c>
      <c r="E1" t="s">
        <v>62</v>
      </c>
      <c r="F1" t="s">
        <v>65</v>
      </c>
      <c r="G1" t="s">
        <v>64</v>
      </c>
      <c r="H1" t="s">
        <v>85</v>
      </c>
      <c r="I1" t="s">
        <v>84</v>
      </c>
      <c r="J1" t="s">
        <v>86</v>
      </c>
      <c r="K1" t="s">
        <v>87</v>
      </c>
      <c r="L1" t="s">
        <v>88</v>
      </c>
    </row>
    <row r="2" spans="1:12" x14ac:dyDescent="0.25">
      <c r="A2">
        <v>10001</v>
      </c>
      <c r="B2" t="s">
        <v>44</v>
      </c>
      <c r="C2" t="s">
        <v>45</v>
      </c>
      <c r="D2" t="s">
        <v>46</v>
      </c>
      <c r="E2" s="35">
        <v>39655</v>
      </c>
      <c r="F2" s="35">
        <f ca="1">TODAY()</f>
        <v>45223</v>
      </c>
      <c r="G2" s="36">
        <f ca="1">(F2-E2)/365.25</f>
        <v>15.24435318275154</v>
      </c>
      <c r="H2" s="36">
        <v>5</v>
      </c>
      <c r="I2" s="38">
        <v>100000</v>
      </c>
      <c r="L2" s="38"/>
    </row>
    <row r="3" spans="1:12" x14ac:dyDescent="0.25">
      <c r="A3">
        <v>10002</v>
      </c>
      <c r="B3" t="s">
        <v>48</v>
      </c>
      <c r="C3" t="s">
        <v>52</v>
      </c>
      <c r="D3" t="s">
        <v>53</v>
      </c>
      <c r="E3" s="35">
        <v>42212</v>
      </c>
      <c r="F3" s="35">
        <f t="shared" ref="F3:F6" ca="1" si="0">TODAY()</f>
        <v>45223</v>
      </c>
      <c r="G3" s="36">
        <f t="shared" ref="G3:G6" ca="1" si="1">(F3-E3)/365.25</f>
        <v>8.2436687200547567</v>
      </c>
      <c r="H3" s="36">
        <v>3</v>
      </c>
      <c r="I3" s="38">
        <v>200000</v>
      </c>
      <c r="L3" s="38"/>
    </row>
    <row r="4" spans="1:12" x14ac:dyDescent="0.25">
      <c r="A4">
        <v>10003</v>
      </c>
      <c r="B4" t="s">
        <v>51</v>
      </c>
      <c r="C4" t="s">
        <v>54</v>
      </c>
      <c r="D4" t="s">
        <v>61</v>
      </c>
      <c r="E4" s="35">
        <v>41848</v>
      </c>
      <c r="F4" s="35">
        <f t="shared" ca="1" si="0"/>
        <v>45223</v>
      </c>
      <c r="G4" s="36">
        <f t="shared" ca="1" si="1"/>
        <v>9.2402464065708418</v>
      </c>
      <c r="H4" s="36">
        <v>3</v>
      </c>
      <c r="I4" s="38">
        <v>300000</v>
      </c>
      <c r="L4" s="38"/>
    </row>
    <row r="5" spans="1:12" x14ac:dyDescent="0.25">
      <c r="A5">
        <v>10004</v>
      </c>
      <c r="B5" t="s">
        <v>49</v>
      </c>
      <c r="C5" t="s">
        <v>55</v>
      </c>
      <c r="D5" t="s">
        <v>56</v>
      </c>
      <c r="E5" s="35">
        <v>37831</v>
      </c>
      <c r="F5" s="35">
        <f t="shared" ca="1" si="0"/>
        <v>45223</v>
      </c>
      <c r="G5" s="36">
        <f t="shared" ca="1" si="1"/>
        <v>20.238193018480494</v>
      </c>
      <c r="H5" s="36">
        <v>4</v>
      </c>
      <c r="I5" s="38">
        <v>400000</v>
      </c>
      <c r="L5" s="38"/>
    </row>
    <row r="6" spans="1:12" x14ac:dyDescent="0.25">
      <c r="A6">
        <v>10005</v>
      </c>
      <c r="B6" t="s">
        <v>50</v>
      </c>
      <c r="C6" t="s">
        <v>57</v>
      </c>
      <c r="D6" t="s">
        <v>58</v>
      </c>
      <c r="E6" s="35">
        <v>43311</v>
      </c>
      <c r="F6" s="35">
        <f t="shared" ca="1" si="0"/>
        <v>45223</v>
      </c>
      <c r="G6" s="36">
        <f t="shared" ca="1" si="1"/>
        <v>5.2347707049965777</v>
      </c>
      <c r="H6" s="36">
        <v>3</v>
      </c>
      <c r="I6" s="38">
        <v>500000</v>
      </c>
      <c r="L6" s="38"/>
    </row>
    <row r="7" spans="1:12" x14ac:dyDescent="0.25">
      <c r="L7" s="40"/>
    </row>
    <row r="8" spans="1:12" x14ac:dyDescent="0.25">
      <c r="A8" t="s">
        <v>67</v>
      </c>
      <c r="B8" t="s">
        <v>68</v>
      </c>
      <c r="C8" t="s">
        <v>69</v>
      </c>
      <c r="E8" s="37"/>
    </row>
    <row r="9" spans="1:12" x14ac:dyDescent="0.25">
      <c r="A9" t="s">
        <v>66</v>
      </c>
      <c r="B9" t="s">
        <v>70</v>
      </c>
      <c r="C9" t="s">
        <v>71</v>
      </c>
      <c r="H9" s="16"/>
      <c r="I9" s="16"/>
      <c r="J9" s="16"/>
    </row>
    <row r="10" spans="1:12" x14ac:dyDescent="0.25">
      <c r="A10" t="s">
        <v>74</v>
      </c>
      <c r="C10" t="s">
        <v>72</v>
      </c>
      <c r="H10" s="16"/>
    </row>
    <row r="11" spans="1:12" x14ac:dyDescent="0.25">
      <c r="C11" t="s">
        <v>73</v>
      </c>
      <c r="F11" s="16"/>
      <c r="H11" s="16"/>
    </row>
    <row r="13" spans="1:12" x14ac:dyDescent="0.25">
      <c r="H13" s="1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B25E2-2415-4921-AB14-C99467B7BFEC}">
  <dimension ref="A1:E2"/>
  <sheetViews>
    <sheetView zoomScale="295" zoomScaleNormal="295" workbookViewId="0">
      <selection activeCell="B9" sqref="B9"/>
    </sheetView>
  </sheetViews>
  <sheetFormatPr defaultRowHeight="15" x14ac:dyDescent="0.25"/>
  <cols>
    <col min="2" max="2" width="15.28515625" bestFit="1" customWidth="1"/>
    <col min="3" max="3" width="15.42578125" bestFit="1" customWidth="1"/>
    <col min="4" max="4" width="16.85546875" bestFit="1" customWidth="1"/>
    <col min="5" max="5" width="14.85546875" bestFit="1" customWidth="1"/>
  </cols>
  <sheetData>
    <row r="1" spans="1:5" x14ac:dyDescent="0.25">
      <c r="A1" t="s">
        <v>79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25">
      <c r="A2" s="19">
        <v>7.0000000000000007E-2</v>
      </c>
      <c r="B2">
        <v>120</v>
      </c>
      <c r="C2" s="38">
        <v>15000000</v>
      </c>
      <c r="D2" s="39"/>
      <c r="E2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A00B-733A-43E6-8BA4-91D4A5A9019B}">
  <dimension ref="A1:L15"/>
  <sheetViews>
    <sheetView topLeftCell="A2" zoomScale="250" zoomScaleNormal="250" workbookViewId="0">
      <selection activeCell="A14" sqref="A14"/>
    </sheetView>
  </sheetViews>
  <sheetFormatPr defaultRowHeight="15" x14ac:dyDescent="0.25"/>
  <cols>
    <col min="1" max="1" width="13.85546875" bestFit="1" customWidth="1"/>
    <col min="2" max="2" width="16.28515625" bestFit="1" customWidth="1"/>
    <col min="3" max="3" width="12.85546875" bestFit="1" customWidth="1"/>
    <col min="4" max="4" width="11.7109375" bestFit="1" customWidth="1"/>
    <col min="5" max="5" width="12" customWidth="1"/>
    <col min="6" max="6" width="15.42578125" bestFit="1" customWidth="1"/>
    <col min="7" max="7" width="12.28515625" bestFit="1" customWidth="1"/>
    <col min="8" max="8" width="12.28515625" customWidth="1"/>
    <col min="9" max="9" width="13.140625" bestFit="1" customWidth="1"/>
    <col min="10" max="10" width="14.5703125" bestFit="1" customWidth="1"/>
    <col min="11" max="11" width="15" bestFit="1" customWidth="1"/>
    <col min="12" max="12" width="11.85546875" bestFit="1" customWidth="1"/>
  </cols>
  <sheetData>
    <row r="1" spans="1:12" x14ac:dyDescent="0.25">
      <c r="A1" t="s">
        <v>63</v>
      </c>
      <c r="B1" t="s">
        <v>47</v>
      </c>
      <c r="C1" t="s">
        <v>60</v>
      </c>
      <c r="D1" t="s">
        <v>59</v>
      </c>
      <c r="E1" t="s">
        <v>62</v>
      </c>
      <c r="F1" t="s">
        <v>65</v>
      </c>
      <c r="G1" t="s">
        <v>64</v>
      </c>
      <c r="H1" t="s">
        <v>85</v>
      </c>
      <c r="I1" t="s">
        <v>84</v>
      </c>
      <c r="J1" t="s">
        <v>88</v>
      </c>
    </row>
    <row r="2" spans="1:12" x14ac:dyDescent="0.25">
      <c r="A2">
        <v>10001</v>
      </c>
      <c r="B2" t="s">
        <v>44</v>
      </c>
      <c r="C2" t="s">
        <v>45</v>
      </c>
      <c r="D2" t="s">
        <v>46</v>
      </c>
      <c r="E2" s="35">
        <v>39655</v>
      </c>
      <c r="F2" s="35">
        <f ca="1">TODAY()</f>
        <v>45223</v>
      </c>
      <c r="G2" s="36">
        <f ca="1">(F2-E2)/365.25</f>
        <v>15.24435318275154</v>
      </c>
      <c r="H2" s="36" t="s">
        <v>91</v>
      </c>
      <c r="I2" s="38">
        <v>100000</v>
      </c>
      <c r="J2" s="38">
        <f>IF(H2="A",I2*50%,IF(H2="B",I2*25%,0))</f>
        <v>0</v>
      </c>
      <c r="L2" s="38"/>
    </row>
    <row r="3" spans="1:12" x14ac:dyDescent="0.25">
      <c r="A3">
        <v>10002</v>
      </c>
      <c r="B3" t="s">
        <v>48</v>
      </c>
      <c r="C3" t="s">
        <v>52</v>
      </c>
      <c r="D3" t="s">
        <v>53</v>
      </c>
      <c r="E3" s="35">
        <v>42212</v>
      </c>
      <c r="F3" s="35">
        <f t="shared" ref="F3:F6" ca="1" si="0">TODAY()</f>
        <v>45223</v>
      </c>
      <c r="G3" s="36">
        <f t="shared" ref="G3:G6" ca="1" si="1">(F3-E3)/365.25</f>
        <v>8.2436687200547567</v>
      </c>
      <c r="H3" s="36" t="s">
        <v>89</v>
      </c>
      <c r="I3" s="38">
        <v>200000</v>
      </c>
      <c r="J3" s="38">
        <f t="shared" ref="J3:J6" si="2">IF(H3="A",I3*50%,IF(H3="B",I3*25%,0))</f>
        <v>100000</v>
      </c>
      <c r="L3" s="38"/>
    </row>
    <row r="4" spans="1:12" x14ac:dyDescent="0.25">
      <c r="A4">
        <v>10003</v>
      </c>
      <c r="B4" t="s">
        <v>51</v>
      </c>
      <c r="C4" t="s">
        <v>54</v>
      </c>
      <c r="D4" t="s">
        <v>61</v>
      </c>
      <c r="E4" s="35">
        <v>41848</v>
      </c>
      <c r="F4" s="35">
        <f t="shared" ca="1" si="0"/>
        <v>45223</v>
      </c>
      <c r="G4" s="36">
        <f t="shared" ca="1" si="1"/>
        <v>9.2402464065708418</v>
      </c>
      <c r="H4" s="36" t="s">
        <v>89</v>
      </c>
      <c r="I4" s="38">
        <v>300000</v>
      </c>
      <c r="J4" s="38">
        <f t="shared" si="2"/>
        <v>150000</v>
      </c>
      <c r="L4" s="38"/>
    </row>
    <row r="5" spans="1:12" x14ac:dyDescent="0.25">
      <c r="A5">
        <v>10004</v>
      </c>
      <c r="B5" t="s">
        <v>49</v>
      </c>
      <c r="C5" t="s">
        <v>55</v>
      </c>
      <c r="D5" t="s">
        <v>56</v>
      </c>
      <c r="E5" s="35">
        <v>37831</v>
      </c>
      <c r="F5" s="35">
        <f t="shared" ca="1" si="0"/>
        <v>45223</v>
      </c>
      <c r="G5" s="36">
        <f t="shared" ca="1" si="1"/>
        <v>20.238193018480494</v>
      </c>
      <c r="H5" s="36" t="s">
        <v>90</v>
      </c>
      <c r="I5" s="38">
        <v>400000</v>
      </c>
      <c r="J5" s="38">
        <f t="shared" si="2"/>
        <v>100000</v>
      </c>
      <c r="L5" s="38"/>
    </row>
    <row r="6" spans="1:12" x14ac:dyDescent="0.25">
      <c r="A6">
        <v>10005</v>
      </c>
      <c r="B6" t="s">
        <v>50</v>
      </c>
      <c r="C6" t="s">
        <v>57</v>
      </c>
      <c r="D6" t="s">
        <v>58</v>
      </c>
      <c r="E6" s="35">
        <v>43311</v>
      </c>
      <c r="F6" s="35">
        <f t="shared" ca="1" si="0"/>
        <v>45223</v>
      </c>
      <c r="G6" s="36">
        <f t="shared" ca="1" si="1"/>
        <v>5.2347707049965777</v>
      </c>
      <c r="H6" s="36" t="s">
        <v>90</v>
      </c>
      <c r="I6" s="38">
        <v>500000</v>
      </c>
      <c r="J6" s="38">
        <f t="shared" si="2"/>
        <v>125000</v>
      </c>
      <c r="L6" s="38"/>
    </row>
    <row r="7" spans="1:12" x14ac:dyDescent="0.25">
      <c r="L7" s="40"/>
    </row>
    <row r="8" spans="1:12" x14ac:dyDescent="0.25">
      <c r="A8" s="42" t="s">
        <v>67</v>
      </c>
      <c r="B8" s="42" t="s">
        <v>68</v>
      </c>
      <c r="C8" s="42" t="s">
        <v>69</v>
      </c>
      <c r="E8" s="37"/>
      <c r="H8" t="s">
        <v>75</v>
      </c>
      <c r="I8" t="s">
        <v>76</v>
      </c>
      <c r="J8" t="s">
        <v>77</v>
      </c>
      <c r="K8" t="s">
        <v>78</v>
      </c>
    </row>
    <row r="9" spans="1:12" x14ac:dyDescent="0.25">
      <c r="A9" s="41" t="s">
        <v>66</v>
      </c>
      <c r="B9" s="41" t="s">
        <v>70</v>
      </c>
      <c r="C9" t="s">
        <v>71</v>
      </c>
      <c r="H9" s="16">
        <v>44774</v>
      </c>
      <c r="I9" s="16">
        <v>44774</v>
      </c>
      <c r="J9" s="16">
        <v>44804</v>
      </c>
      <c r="K9">
        <f>NETWORKDAYS(I9,J9,H9:H11)</f>
        <v>21</v>
      </c>
    </row>
    <row r="10" spans="1:12" x14ac:dyDescent="0.25">
      <c r="A10" s="41" t="s">
        <v>74</v>
      </c>
      <c r="B10" s="41"/>
      <c r="C10" t="s">
        <v>73</v>
      </c>
      <c r="H10" s="16">
        <v>44779</v>
      </c>
    </row>
    <row r="11" spans="1:12" x14ac:dyDescent="0.25">
      <c r="C11" t="s">
        <v>72</v>
      </c>
      <c r="F11" s="16"/>
      <c r="H11" s="16">
        <v>44785</v>
      </c>
    </row>
    <row r="13" spans="1:12" x14ac:dyDescent="0.25">
      <c r="H13" s="19">
        <v>0.05</v>
      </c>
      <c r="J13" t="s">
        <v>89</v>
      </c>
      <c r="K13" s="19">
        <v>0.5</v>
      </c>
    </row>
    <row r="14" spans="1:12" x14ac:dyDescent="0.25">
      <c r="J14" t="s">
        <v>90</v>
      </c>
      <c r="K14" s="19">
        <v>0.25</v>
      </c>
    </row>
    <row r="15" spans="1:12" x14ac:dyDescent="0.25">
      <c r="J15" t="s">
        <v>91</v>
      </c>
      <c r="K15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Company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O'Brian Ebanks</dc:creator>
  <cp:lastModifiedBy>O'Brian Ebanks</cp:lastModifiedBy>
  <dcterms:created xsi:type="dcterms:W3CDTF">2011-10-20T11:22:54Z</dcterms:created>
  <dcterms:modified xsi:type="dcterms:W3CDTF">2023-10-24T23:27:18Z</dcterms:modified>
</cp:coreProperties>
</file>